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O5" authorId="0">
      <text>
        <r>
          <rPr>
            <sz val="9"/>
            <rFont val="宋体"/>
            <family val="0"/>
          </rPr>
          <t>Administrator:
上划旗区生态环境局212.7万及合并成陵旅游区85万元</t>
        </r>
      </text>
    </comment>
  </commentList>
</comments>
</file>

<file path=xl/sharedStrings.xml><?xml version="1.0" encoding="utf-8"?>
<sst xmlns="http://schemas.openxmlformats.org/spreadsheetml/2006/main" count="33" uniqueCount="24">
  <si>
    <r>
      <t>鄂尔多斯市本级</t>
    </r>
    <r>
      <rPr>
        <b/>
        <sz val="20"/>
        <rFont val="Times New Roman"/>
        <family val="1"/>
      </rPr>
      <t>2021</t>
    </r>
    <r>
      <rPr>
        <b/>
        <sz val="20"/>
        <rFont val="宋体"/>
        <family val="0"/>
      </rPr>
      <t>年财政拨款</t>
    </r>
    <r>
      <rPr>
        <b/>
        <sz val="20"/>
        <rFont val="Times New Roman"/>
        <family val="1"/>
      </rPr>
      <t>“</t>
    </r>
    <r>
      <rPr>
        <b/>
        <sz val="20"/>
        <rFont val="宋体"/>
        <family val="0"/>
      </rPr>
      <t>三公</t>
    </r>
    <r>
      <rPr>
        <b/>
        <sz val="20"/>
        <rFont val="Times New Roman"/>
        <family val="1"/>
      </rPr>
      <t>”</t>
    </r>
    <r>
      <rPr>
        <b/>
        <sz val="20"/>
        <rFont val="宋体"/>
        <family val="0"/>
      </rPr>
      <t>经费支出预算表</t>
    </r>
  </si>
  <si>
    <t>单位：万元</t>
  </si>
  <si>
    <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目</t>
    </r>
  </si>
  <si>
    <t>上年执行数</t>
  </si>
  <si>
    <t>上年预算数</t>
  </si>
  <si>
    <t>本年预算数</t>
  </si>
  <si>
    <r>
      <t>本年比上年
预算数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增减情况</t>
    </r>
  </si>
  <si>
    <t>同口径增减情况（剔除本年一次性因素后）</t>
  </si>
  <si>
    <r>
      <t>合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</t>
    </r>
  </si>
  <si>
    <r>
      <t>一般公共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预算拨款</t>
    </r>
  </si>
  <si>
    <r>
      <t>政府性基金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预算拨款</t>
    </r>
  </si>
  <si>
    <t>一般公共预算拨款</t>
  </si>
  <si>
    <t>增减额</t>
  </si>
  <si>
    <r>
      <t>增减</t>
    </r>
    <r>
      <rPr>
        <b/>
        <sz val="12"/>
        <rFont val="Times New Roman"/>
        <family val="1"/>
      </rPr>
      <t>%</t>
    </r>
  </si>
  <si>
    <t>一次性因素剔除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</si>
  <si>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</si>
  <si>
    <r>
      <t>1</t>
    </r>
    <r>
      <rPr>
        <sz val="12"/>
        <rFont val="宋体"/>
        <family val="0"/>
      </rPr>
      <t>、因公出国（境）费用</t>
    </r>
  </si>
  <si>
    <r>
      <t>2</t>
    </r>
    <r>
      <rPr>
        <sz val="12"/>
        <rFont val="宋体"/>
        <family val="0"/>
      </rPr>
      <t>、公务接待费</t>
    </r>
  </si>
  <si>
    <r>
      <t>3</t>
    </r>
    <r>
      <rPr>
        <sz val="12"/>
        <rFont val="宋体"/>
        <family val="0"/>
      </rPr>
      <t>、公务用车购置及运行费</t>
    </r>
  </si>
  <si>
    <r>
      <t xml:space="preserve">   </t>
    </r>
    <r>
      <rPr>
        <sz val="12"/>
        <rFont val="宋体"/>
        <family val="0"/>
      </rPr>
      <t>其中：（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）公务用车运行维护费</t>
    </r>
  </si>
  <si>
    <r>
      <t xml:space="preserve">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）公务用车购置费</t>
    </r>
  </si>
  <si>
    <r>
      <t>说明</t>
    </r>
    <r>
      <rPr>
        <sz val="11"/>
        <rFont val="Times New Roman"/>
        <family val="1"/>
      </rPr>
      <t>2:2020</t>
    </r>
    <r>
      <rPr>
        <sz val="11"/>
        <rFont val="宋体"/>
        <family val="0"/>
      </rPr>
      <t>年鄂尔多斯市本级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经费执行数为</t>
    </r>
    <r>
      <rPr>
        <sz val="11"/>
        <rFont val="Times New Roman"/>
        <family val="1"/>
      </rPr>
      <t>4487.3</t>
    </r>
    <r>
      <rPr>
        <sz val="11"/>
        <rFont val="宋体"/>
        <family val="0"/>
      </rPr>
      <t>万元，系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年预算数的</t>
    </r>
    <r>
      <rPr>
        <sz val="11"/>
        <rFont val="Times New Roman"/>
        <family val="1"/>
      </rPr>
      <t>74.7%</t>
    </r>
    <r>
      <rPr>
        <sz val="11"/>
        <rFont val="宋体"/>
        <family val="0"/>
      </rPr>
      <t>，主要原因是按照党中央、国务院关于过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紧日子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和坚持厉行节约反对浪费的要求，进一步压减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相关支出。其中：</t>
    </r>
    <r>
      <rPr>
        <sz val="11"/>
        <rFont val="Times New Roman"/>
        <family val="1"/>
      </rPr>
      <t xml:space="preserve">
    </t>
    </r>
    <r>
      <rPr>
        <sz val="11"/>
        <rFont val="宋体"/>
        <family val="0"/>
      </rPr>
      <t>一、因公出国（境）费用为零，主要新冠肺炎受疫情影响，暂缓赴外办公。</t>
    </r>
    <r>
      <rPr>
        <sz val="11"/>
        <rFont val="Times New Roman"/>
        <family val="1"/>
      </rPr>
      <t xml:space="preserve">
    </t>
    </r>
    <r>
      <rPr>
        <sz val="11"/>
        <rFont val="宋体"/>
        <family val="0"/>
      </rPr>
      <t>二、公务用车购置费</t>
    </r>
    <r>
      <rPr>
        <sz val="11"/>
        <rFont val="Times New Roman"/>
        <family val="1"/>
      </rPr>
      <t>434.5</t>
    </r>
    <r>
      <rPr>
        <sz val="11"/>
        <rFont val="宋体"/>
        <family val="0"/>
      </rPr>
      <t>万元，高于当年预算数，主要由于</t>
    </r>
    <r>
      <rPr>
        <sz val="11"/>
        <rFont val="Times New Roman"/>
        <family val="1"/>
      </rPr>
      <t>1.</t>
    </r>
    <r>
      <rPr>
        <sz val="11"/>
        <rFont val="宋体"/>
        <family val="0"/>
      </rPr>
      <t>年初部分单位未考虑到年度中间车辆报废等原因，报废后按照核定车辆编制重新购置必要公务用车。如森林公安警车、司法局押运车、社会福利院孤儿用车、粮检中心粮油检验车等；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为满足抗击新冠肺炎疫情需求，医院及疾控中心等医疗卫生部门购置必须疫情防控车辆。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>因鼠疫疫情二医院购入负压救护车一辆、草原工作站购置鼠疫防疫用车四辆。</t>
    </r>
  </si>
  <si>
    <r>
      <t>说明3:由于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年决算尚未批复，批复前可能仍会调整，以上数据为执行数，具体准确数据待决算批复后另行公开。</t>
    </r>
  </si>
  <si>
    <r>
      <t>说明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2021</t>
    </r>
    <r>
      <rPr>
        <sz val="11"/>
        <rFont val="宋体"/>
        <family val="0"/>
      </rPr>
      <t>年鄂尔多斯市本级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经费预算安排</t>
    </r>
    <r>
      <rPr>
        <sz val="11"/>
        <rFont val="Times New Roman"/>
        <family val="1"/>
      </rPr>
      <t>6176.9</t>
    </r>
    <r>
      <rPr>
        <sz val="11"/>
        <rFont val="宋体"/>
        <family val="0"/>
      </rPr>
      <t>万元，较上年增加</t>
    </r>
    <r>
      <rPr>
        <sz val="11"/>
        <rFont val="Times New Roman"/>
        <family val="1"/>
      </rPr>
      <t>168.3</t>
    </r>
    <r>
      <rPr>
        <sz val="11"/>
        <rFont val="宋体"/>
        <family val="0"/>
      </rPr>
      <t>万元，增长</t>
    </r>
    <r>
      <rPr>
        <sz val="11"/>
        <rFont val="Times New Roman"/>
        <family val="1"/>
      </rPr>
      <t>2.8%</t>
    </r>
    <r>
      <rPr>
        <sz val="11"/>
        <rFont val="宋体"/>
        <family val="0"/>
      </rPr>
      <t>。主要由于</t>
    </r>
    <r>
      <rPr>
        <sz val="11"/>
        <rFont val="Times New Roman"/>
        <family val="1"/>
      </rPr>
      <t>2021</t>
    </r>
    <r>
      <rPr>
        <sz val="11"/>
        <rFont val="宋体"/>
        <family val="0"/>
      </rPr>
      <t>年旗区生态环境局全部上划市本级管理增加</t>
    </r>
    <r>
      <rPr>
        <sz val="11"/>
        <rFont val="Times New Roman"/>
        <family val="1"/>
      </rPr>
      <t>212.7</t>
    </r>
    <r>
      <rPr>
        <sz val="11"/>
        <rFont val="宋体"/>
        <family val="0"/>
      </rPr>
      <t>万元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经费以及将成陵旅游区预决算数据合并至市本级管理增减</t>
    </r>
    <r>
      <rPr>
        <sz val="11"/>
        <rFont val="Times New Roman"/>
        <family val="1"/>
      </rPr>
      <t>85</t>
    </r>
    <r>
      <rPr>
        <sz val="11"/>
        <rFont val="宋体"/>
        <family val="0"/>
      </rPr>
      <t>万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经费，剔除一次性因素后市本级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经费预算安排</t>
    </r>
    <r>
      <rPr>
        <sz val="11"/>
        <rFont val="Times New Roman"/>
        <family val="1"/>
      </rPr>
      <t>5879.2</t>
    </r>
    <r>
      <rPr>
        <sz val="11"/>
        <rFont val="宋体"/>
        <family val="0"/>
      </rPr>
      <t>万元，较上年减少</t>
    </r>
    <r>
      <rPr>
        <sz val="11"/>
        <rFont val="Times New Roman"/>
        <family val="1"/>
      </rPr>
      <t>129.4</t>
    </r>
    <r>
      <rPr>
        <sz val="11"/>
        <rFont val="宋体"/>
        <family val="0"/>
      </rPr>
      <t>万元，下降</t>
    </r>
    <r>
      <rPr>
        <sz val="11"/>
        <rFont val="Times New Roman"/>
        <family val="1"/>
      </rPr>
      <t>2.1%</t>
    </r>
    <r>
      <rPr>
        <sz val="11"/>
        <rFont val="宋体"/>
        <family val="0"/>
      </rPr>
      <t>。主要原因是按照党中央、国务院关于过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紧日子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和坚持厉行节约反对浪费的要求，进一步压减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相关支出。其中：</t>
    </r>
    <r>
      <rPr>
        <sz val="11"/>
        <rFont val="Times New Roman"/>
        <family val="1"/>
      </rPr>
      <t xml:space="preserve">
    </t>
    </r>
    <r>
      <rPr>
        <sz val="11"/>
        <rFont val="宋体"/>
        <family val="0"/>
      </rPr>
      <t>一、因公出国（境）费</t>
    </r>
    <r>
      <rPr>
        <sz val="11"/>
        <rFont val="Times New Roman"/>
        <family val="1"/>
      </rPr>
      <t>62.5</t>
    </r>
    <r>
      <rPr>
        <sz val="11"/>
        <rFont val="宋体"/>
        <family val="0"/>
      </rPr>
      <t>万元，较上年增加</t>
    </r>
    <r>
      <rPr>
        <sz val="11"/>
        <rFont val="Times New Roman"/>
        <family val="1"/>
      </rPr>
      <t>2.5</t>
    </r>
    <r>
      <rPr>
        <sz val="11"/>
        <rFont val="宋体"/>
        <family val="0"/>
      </rPr>
      <t>万元，增长</t>
    </r>
    <r>
      <rPr>
        <sz val="11"/>
        <rFont val="Times New Roman"/>
        <family val="1"/>
      </rPr>
      <t>4.2%</t>
    </r>
    <r>
      <rPr>
        <sz val="11"/>
        <rFont val="宋体"/>
        <family val="0"/>
      </rPr>
      <t>，主要是市贸促会计划赴外国开展工作新增</t>
    </r>
    <r>
      <rPr>
        <sz val="11"/>
        <rFont val="Times New Roman"/>
        <family val="1"/>
      </rPr>
      <t>25</t>
    </r>
    <r>
      <rPr>
        <sz val="11"/>
        <rFont val="宋体"/>
        <family val="0"/>
      </rPr>
      <t>万元。</t>
    </r>
    <r>
      <rPr>
        <sz val="11"/>
        <rFont val="Times New Roman"/>
        <family val="1"/>
      </rPr>
      <t xml:space="preserve">
    </t>
    </r>
    <r>
      <rPr>
        <sz val="11"/>
        <rFont val="宋体"/>
        <family val="0"/>
      </rPr>
      <t>二、公务接待费</t>
    </r>
    <r>
      <rPr>
        <sz val="11"/>
        <rFont val="Times New Roman"/>
        <family val="1"/>
      </rPr>
      <t>983.5</t>
    </r>
    <r>
      <rPr>
        <sz val="11"/>
        <rFont val="宋体"/>
        <family val="0"/>
      </rPr>
      <t>万元，较上年减少</t>
    </r>
    <r>
      <rPr>
        <sz val="11"/>
        <rFont val="Times New Roman"/>
        <family val="1"/>
      </rPr>
      <t>134.4</t>
    </r>
    <r>
      <rPr>
        <sz val="11"/>
        <rFont val="宋体"/>
        <family val="0"/>
      </rPr>
      <t>万元，下降</t>
    </r>
    <r>
      <rPr>
        <sz val="11"/>
        <rFont val="Times New Roman"/>
        <family val="1"/>
      </rPr>
      <t>13.3%</t>
    </r>
    <r>
      <rPr>
        <sz val="11"/>
        <rFont val="宋体"/>
        <family val="0"/>
      </rPr>
      <t>，主要是各部门厉行节约，压减公务接待相关费用。</t>
    </r>
    <r>
      <rPr>
        <sz val="11"/>
        <rFont val="Times New Roman"/>
        <family val="1"/>
      </rPr>
      <t xml:space="preserve">
    </t>
    </r>
    <r>
      <rPr>
        <sz val="11"/>
        <rFont val="宋体"/>
        <family val="0"/>
      </rPr>
      <t>三、公务用车购置及运行维护费</t>
    </r>
    <r>
      <rPr>
        <sz val="11"/>
        <rFont val="Times New Roman"/>
        <family val="1"/>
      </rPr>
      <t>4833.2</t>
    </r>
    <r>
      <rPr>
        <sz val="11"/>
        <rFont val="宋体"/>
        <family val="0"/>
      </rPr>
      <t>万元，较上年减少</t>
    </r>
    <r>
      <rPr>
        <sz val="11"/>
        <rFont val="Times New Roman"/>
        <family val="1"/>
      </rPr>
      <t>0.5</t>
    </r>
    <r>
      <rPr>
        <sz val="11"/>
        <rFont val="宋体"/>
        <family val="0"/>
      </rPr>
      <t>万元，下降</t>
    </r>
    <r>
      <rPr>
        <sz val="11"/>
        <rFont val="Times New Roman"/>
        <family val="1"/>
      </rPr>
      <t>0.01%%</t>
    </r>
    <r>
      <rPr>
        <sz val="11"/>
        <rFont val="宋体"/>
        <family val="0"/>
      </rPr>
      <t>，其中：</t>
    </r>
    <r>
      <rPr>
        <sz val="11"/>
        <rFont val="Times New Roman"/>
        <family val="1"/>
      </rPr>
      <t>1.</t>
    </r>
    <r>
      <rPr>
        <sz val="11"/>
        <rFont val="宋体"/>
        <family val="0"/>
      </rPr>
      <t>公务用车运行维护费</t>
    </r>
    <r>
      <rPr>
        <sz val="11"/>
        <rFont val="Times New Roman"/>
        <family val="1"/>
      </rPr>
      <t>4638.2</t>
    </r>
    <r>
      <rPr>
        <sz val="11"/>
        <rFont val="宋体"/>
        <family val="0"/>
      </rPr>
      <t>万元，较上年减少</t>
    </r>
    <r>
      <rPr>
        <sz val="11"/>
        <rFont val="Times New Roman"/>
        <family val="1"/>
      </rPr>
      <t>40.5</t>
    </r>
    <r>
      <rPr>
        <sz val="11"/>
        <rFont val="宋体"/>
        <family val="0"/>
      </rPr>
      <t>万元，下降</t>
    </r>
    <r>
      <rPr>
        <sz val="11"/>
        <rFont val="Times New Roman"/>
        <family val="1"/>
      </rPr>
      <t>0.8%%</t>
    </r>
    <r>
      <rPr>
        <sz val="11"/>
        <rFont val="宋体"/>
        <family val="0"/>
      </rPr>
      <t>，主要是各部门厉行节约，压减公务用车运行及维护费。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公务用车购置费</t>
    </r>
    <r>
      <rPr>
        <sz val="11"/>
        <rFont val="Times New Roman"/>
        <family val="1"/>
      </rPr>
      <t>195</t>
    </r>
    <r>
      <rPr>
        <sz val="11"/>
        <rFont val="宋体"/>
        <family val="0"/>
      </rPr>
      <t>万元，较上年增加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万，增长</t>
    </r>
    <r>
      <rPr>
        <sz val="11"/>
        <rFont val="Times New Roman"/>
        <family val="1"/>
      </rPr>
      <t>25.8%</t>
    </r>
    <r>
      <rPr>
        <sz val="11"/>
        <rFont val="宋体"/>
        <family val="0"/>
      </rPr>
      <t>，主要由于市纪检委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辆办案公务用车到达使用年限，需更新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台新办案公务用车。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</si>
</sst>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0.0%"/>
    <numFmt numFmtId="179" formatCode="#,##0.0_);[Red]\(#,##0.0\)"/>
  </numFmts>
  <fonts count="44">
    <font>
      <sz val="12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0" xfId="40" applyFont="1" applyAlignment="1">
      <alignment horizontal="right" vertical="center"/>
      <protection/>
    </xf>
    <xf numFmtId="176" fontId="4" fillId="0" borderId="10" xfId="40" applyNumberFormat="1" applyFont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176" fontId="4" fillId="0" borderId="11" xfId="40" applyNumberFormat="1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10" xfId="40" applyFont="1" applyBorder="1" applyAlignment="1">
      <alignment horizontal="left" vertical="center" wrapText="1"/>
      <protection/>
    </xf>
    <xf numFmtId="176" fontId="5" fillId="0" borderId="10" xfId="40" applyNumberFormat="1" applyFont="1" applyBorder="1" applyAlignment="1">
      <alignment horizontal="center" vertical="center" wrapText="1"/>
      <protection/>
    </xf>
    <xf numFmtId="176" fontId="5" fillId="0" borderId="12" xfId="40" applyNumberFormat="1" applyFont="1" applyFill="1" applyBorder="1" applyAlignment="1" applyProtection="1">
      <alignment horizontal="center" vertical="center" wrapText="1"/>
      <protection/>
    </xf>
    <xf numFmtId="4" fontId="5" fillId="0" borderId="12" xfId="40" applyNumberFormat="1" applyFont="1" applyFill="1" applyBorder="1" applyAlignment="1" applyProtection="1">
      <alignment horizontal="center" vertical="center" wrapText="1"/>
      <protection/>
    </xf>
    <xf numFmtId="177" fontId="5" fillId="0" borderId="10" xfId="40" applyNumberFormat="1" applyFont="1" applyBorder="1" applyAlignment="1">
      <alignment horizontal="center" vertical="center" wrapText="1"/>
      <protection/>
    </xf>
    <xf numFmtId="178" fontId="5" fillId="0" borderId="10" xfId="40" applyNumberFormat="1" applyFont="1" applyBorder="1" applyAlignment="1">
      <alignment horizontal="center" vertical="center" wrapText="1"/>
      <protection/>
    </xf>
    <xf numFmtId="176" fontId="5" fillId="0" borderId="12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0" xfId="40" applyFont="1" applyBorder="1" applyAlignment="1">
      <alignment vertical="center"/>
      <protection/>
    </xf>
    <xf numFmtId="0" fontId="5" fillId="0" borderId="0" xfId="40" applyFont="1" applyAlignment="1">
      <alignment vertical="center"/>
      <protection/>
    </xf>
    <xf numFmtId="176" fontId="5" fillId="0" borderId="0" xfId="40" applyNumberFormat="1" applyFont="1" applyAlignment="1">
      <alignment horizontal="right" vertical="center"/>
      <protection/>
    </xf>
    <xf numFmtId="0" fontId="5" fillId="0" borderId="0" xfId="40" applyFont="1" applyAlignment="1">
      <alignment horizontal="right" vertical="center"/>
      <protection/>
    </xf>
    <xf numFmtId="176" fontId="5" fillId="0" borderId="0" xfId="40" applyNumberFormat="1" applyFont="1" applyAlignment="1">
      <alignment horizontal="right"/>
      <protection/>
    </xf>
    <xf numFmtId="179" fontId="5" fillId="0" borderId="0" xfId="40" applyNumberFormat="1" applyFont="1" applyAlignment="1">
      <alignment horizontal="right"/>
      <protection/>
    </xf>
    <xf numFmtId="0" fontId="5" fillId="0" borderId="0" xfId="40" applyFont="1">
      <alignment/>
      <protection/>
    </xf>
    <xf numFmtId="0" fontId="5" fillId="0" borderId="0" xfId="40" applyFont="1" applyBorder="1" applyAlignment="1">
      <alignment horizontal="right" vertical="center"/>
      <protection/>
    </xf>
    <xf numFmtId="0" fontId="5" fillId="0" borderId="0" xfId="40" applyFont="1" applyBorder="1">
      <alignment/>
      <protection/>
    </xf>
    <xf numFmtId="0" fontId="6" fillId="0" borderId="0" xfId="40" applyFont="1">
      <alignment/>
      <protection/>
    </xf>
    <xf numFmtId="176" fontId="6" fillId="0" borderId="0" xfId="40" applyNumberFormat="1" applyFont="1" applyFill="1" applyAlignment="1">
      <alignment horizontal="center"/>
      <protection/>
    </xf>
    <xf numFmtId="0" fontId="6" fillId="0" borderId="0" xfId="40" applyFont="1" applyFill="1" applyAlignment="1">
      <alignment horizontal="center"/>
      <protection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" fillId="0" borderId="0" xfId="40" applyFont="1" applyAlignment="1">
      <alignment horizontal="center" vertical="center" wrapText="1"/>
      <protection/>
    </xf>
    <xf numFmtId="0" fontId="1" fillId="0" borderId="0" xfId="40" applyFont="1" applyAlignment="1">
      <alignment horizontal="center" vertical="center" wrapText="1"/>
      <protection/>
    </xf>
    <xf numFmtId="176" fontId="4" fillId="0" borderId="10" xfId="40" applyNumberFormat="1" applyFont="1" applyBorder="1" applyAlignment="1">
      <alignment horizontal="center" vertical="center" wrapText="1"/>
      <protection/>
    </xf>
    <xf numFmtId="176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176" fontId="4" fillId="0" borderId="13" xfId="40" applyNumberFormat="1" applyFont="1" applyBorder="1" applyAlignment="1">
      <alignment horizontal="center" vertical="center" wrapText="1"/>
      <protection/>
    </xf>
    <xf numFmtId="176" fontId="3" fillId="0" borderId="13" xfId="40" applyNumberFormat="1" applyFont="1" applyBorder="1" applyAlignment="1">
      <alignment horizontal="center" vertical="center" wrapText="1"/>
      <protection/>
    </xf>
    <xf numFmtId="179" fontId="3" fillId="0" borderId="13" xfId="40" applyNumberFormat="1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7" fillId="0" borderId="0" xfId="40" applyFont="1" applyFill="1" applyAlignment="1">
      <alignment horizontal="left" vertical="top" wrapText="1"/>
      <protection/>
    </xf>
    <xf numFmtId="0" fontId="6" fillId="0" borderId="0" xfId="40" applyFont="1" applyFill="1" applyAlignment="1">
      <alignment horizontal="left" vertical="top" wrapText="1"/>
      <protection/>
    </xf>
    <xf numFmtId="0" fontId="0" fillId="0" borderId="0" xfId="0" applyFont="1" applyAlignment="1">
      <alignment horizontal="left" vertical="center"/>
    </xf>
    <xf numFmtId="0" fontId="4" fillId="0" borderId="12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SheetLayoutView="100" zoomScalePageLayoutView="0" workbookViewId="0" topLeftCell="A3">
      <selection activeCell="A4" sqref="A4:A5"/>
    </sheetView>
  </sheetViews>
  <sheetFormatPr defaultColWidth="9.00390625" defaultRowHeight="14.25"/>
  <cols>
    <col min="1" max="1" width="32.375" style="9" customWidth="1"/>
    <col min="2" max="17" width="8.25390625" style="9" customWidth="1"/>
    <col min="18" max="18" width="12.625" style="9" bestFit="1" customWidth="1"/>
    <col min="19" max="19" width="9.00390625" style="9" bestFit="1" customWidth="1"/>
    <col min="20" max="16384" width="9.00390625" style="9" customWidth="1"/>
  </cols>
  <sheetData>
    <row r="1" spans="1:17" ht="15.75">
      <c r="A1" s="28"/>
      <c r="B1" s="28"/>
      <c r="C1" s="28"/>
      <c r="D1" s="28"/>
      <c r="E1" s="29"/>
      <c r="F1" s="29"/>
      <c r="G1" s="30"/>
      <c r="H1" s="31"/>
      <c r="I1" s="31"/>
      <c r="J1" s="32"/>
      <c r="K1" s="28"/>
      <c r="L1" s="33"/>
      <c r="M1" s="33"/>
      <c r="N1" s="33"/>
      <c r="O1" s="33"/>
      <c r="P1" s="25"/>
      <c r="Q1" s="25"/>
    </row>
    <row r="2" spans="1:17" ht="25.5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.75">
      <c r="A3" s="19"/>
      <c r="B3" s="20"/>
      <c r="C3" s="20"/>
      <c r="D3" s="20"/>
      <c r="E3" s="21"/>
      <c r="F3" s="21"/>
      <c r="G3" s="22"/>
      <c r="H3" s="23"/>
      <c r="I3" s="23"/>
      <c r="J3" s="24"/>
      <c r="K3" s="25"/>
      <c r="L3" s="22"/>
      <c r="M3" s="26"/>
      <c r="N3" s="26"/>
      <c r="O3" s="26"/>
      <c r="P3" s="4" t="s">
        <v>1</v>
      </c>
      <c r="Q3" s="27"/>
    </row>
    <row r="4" spans="1:17" ht="15.75">
      <c r="A4" s="48" t="s">
        <v>2</v>
      </c>
      <c r="B4" s="36" t="s">
        <v>3</v>
      </c>
      <c r="C4" s="37"/>
      <c r="D4" s="38"/>
      <c r="E4" s="36" t="s">
        <v>4</v>
      </c>
      <c r="F4" s="37"/>
      <c r="G4" s="38"/>
      <c r="H4" s="39" t="s">
        <v>5</v>
      </c>
      <c r="I4" s="40"/>
      <c r="J4" s="41"/>
      <c r="K4" s="42" t="s">
        <v>6</v>
      </c>
      <c r="L4" s="43"/>
      <c r="M4" s="42" t="s">
        <v>7</v>
      </c>
      <c r="N4" s="44"/>
      <c r="O4" s="44"/>
      <c r="P4" s="44"/>
      <c r="Q4" s="44"/>
    </row>
    <row r="5" spans="1:17" ht="76.5" customHeight="1">
      <c r="A5" s="38"/>
      <c r="B5" s="7" t="s">
        <v>8</v>
      </c>
      <c r="C5" s="7" t="s">
        <v>9</v>
      </c>
      <c r="D5" s="8" t="s">
        <v>10</v>
      </c>
      <c r="E5" s="7" t="s">
        <v>8</v>
      </c>
      <c r="F5" s="7" t="s">
        <v>11</v>
      </c>
      <c r="G5" s="8" t="s">
        <v>10</v>
      </c>
      <c r="H5" s="5" t="s">
        <v>8</v>
      </c>
      <c r="I5" s="5" t="s">
        <v>11</v>
      </c>
      <c r="J5" s="2" t="s">
        <v>10</v>
      </c>
      <c r="K5" s="1" t="s">
        <v>12</v>
      </c>
      <c r="L5" s="1" t="s">
        <v>13</v>
      </c>
      <c r="M5" s="7" t="s">
        <v>8</v>
      </c>
      <c r="N5" s="7" t="s">
        <v>11</v>
      </c>
      <c r="O5" s="6" t="s">
        <v>14</v>
      </c>
      <c r="P5" s="6" t="s">
        <v>12</v>
      </c>
      <c r="Q5" s="6" t="s">
        <v>13</v>
      </c>
    </row>
    <row r="6" spans="1:17" ht="21" customHeight="1">
      <c r="A6" s="3" t="s">
        <v>15</v>
      </c>
      <c r="B6" s="11">
        <f aca="true" t="shared" si="0" ref="B6:B11">SUM(C6:D6)</f>
        <v>4487.315933000001</v>
      </c>
      <c r="C6" s="11">
        <f>SUM(C7:C9)</f>
        <v>4487.315933000001</v>
      </c>
      <c r="D6" s="18"/>
      <c r="E6" s="11">
        <f aca="true" t="shared" si="1" ref="E6:E11">SUM(F6:G6)</f>
        <v>6008.6</v>
      </c>
      <c r="F6" s="11">
        <f>SUM(F7:F9)</f>
        <v>6008.6</v>
      </c>
      <c r="G6" s="11"/>
      <c r="H6" s="11">
        <f aca="true" t="shared" si="2" ref="H6:H11">SUM(I6:J6)</f>
        <v>6176.9</v>
      </c>
      <c r="I6" s="11">
        <f>SUM(I7:I9)</f>
        <v>6176.9</v>
      </c>
      <c r="J6" s="11"/>
      <c r="K6" s="14">
        <f>I6-F6</f>
        <v>168.29999999999927</v>
      </c>
      <c r="L6" s="15">
        <f aca="true" t="shared" si="3" ref="L6:L11">K6/F6</f>
        <v>0.028009852544685826</v>
      </c>
      <c r="M6" s="11">
        <f aca="true" t="shared" si="4" ref="M6:M11">N6-O6</f>
        <v>5879.2</v>
      </c>
      <c r="N6" s="11">
        <f>SUM(N7:N9)</f>
        <v>6176.9</v>
      </c>
      <c r="O6" s="11">
        <f>SUM(O7:O9)</f>
        <v>297.7</v>
      </c>
      <c r="P6" s="14">
        <f aca="true" t="shared" si="5" ref="P6:P11">M6-E6</f>
        <v>-129.40000000000055</v>
      </c>
      <c r="Q6" s="15">
        <f aca="true" t="shared" si="6" ref="Q6:Q11">P6/H6</f>
        <v>-0.020949019734818525</v>
      </c>
    </row>
    <row r="7" spans="1:17" ht="21" customHeight="1">
      <c r="A7" s="17" t="s">
        <v>16</v>
      </c>
      <c r="B7" s="11">
        <f t="shared" si="0"/>
        <v>0</v>
      </c>
      <c r="C7" s="11"/>
      <c r="D7" s="17"/>
      <c r="E7" s="11">
        <f t="shared" si="1"/>
        <v>60</v>
      </c>
      <c r="F7" s="16">
        <v>60</v>
      </c>
      <c r="G7" s="13"/>
      <c r="H7" s="11">
        <f t="shared" si="2"/>
        <v>62.5</v>
      </c>
      <c r="I7" s="16">
        <v>62.5</v>
      </c>
      <c r="J7" s="13"/>
      <c r="K7" s="14">
        <f>I7-F7</f>
        <v>2.5</v>
      </c>
      <c r="L7" s="15">
        <f t="shared" si="3"/>
        <v>0.041666666666666664</v>
      </c>
      <c r="M7" s="11">
        <f t="shared" si="4"/>
        <v>62.5</v>
      </c>
      <c r="N7" s="16">
        <v>62.5</v>
      </c>
      <c r="O7" s="13"/>
      <c r="P7" s="14">
        <f t="shared" si="5"/>
        <v>2.5</v>
      </c>
      <c r="Q7" s="15">
        <f t="shared" si="6"/>
        <v>0.04</v>
      </c>
    </row>
    <row r="8" spans="1:17" ht="21" customHeight="1">
      <c r="A8" s="17" t="s">
        <v>17</v>
      </c>
      <c r="B8" s="11">
        <f t="shared" si="0"/>
        <v>466.218093</v>
      </c>
      <c r="C8" s="11">
        <v>466.218093</v>
      </c>
      <c r="D8" s="17"/>
      <c r="E8" s="11">
        <f t="shared" si="1"/>
        <v>1114.9</v>
      </c>
      <c r="F8" s="16">
        <v>1114.9</v>
      </c>
      <c r="G8" s="13"/>
      <c r="H8" s="11">
        <f t="shared" si="2"/>
        <v>1034.2</v>
      </c>
      <c r="I8" s="16">
        <f>989.2+45</f>
        <v>1034.2</v>
      </c>
      <c r="J8" s="13"/>
      <c r="K8" s="14">
        <f>I8-F8</f>
        <v>-80.70000000000005</v>
      </c>
      <c r="L8" s="15">
        <f t="shared" si="3"/>
        <v>-0.0723831733787784</v>
      </c>
      <c r="M8" s="11">
        <f t="shared" si="4"/>
        <v>983.5</v>
      </c>
      <c r="N8" s="16">
        <f>989.2+45</f>
        <v>1034.2</v>
      </c>
      <c r="O8" s="13">
        <f>5.7+45</f>
        <v>50.7</v>
      </c>
      <c r="P8" s="14">
        <f t="shared" si="5"/>
        <v>-131.4000000000001</v>
      </c>
      <c r="Q8" s="15">
        <f t="shared" si="6"/>
        <v>-0.1270547282924</v>
      </c>
    </row>
    <row r="9" spans="1:17" ht="21" customHeight="1">
      <c r="A9" s="17" t="s">
        <v>18</v>
      </c>
      <c r="B9" s="11">
        <f t="shared" si="0"/>
        <v>4021.0978400000004</v>
      </c>
      <c r="C9" s="11">
        <f>SUM(C10:C11)</f>
        <v>4021.0978400000004</v>
      </c>
      <c r="D9" s="17"/>
      <c r="E9" s="11">
        <f t="shared" si="1"/>
        <v>4833.7</v>
      </c>
      <c r="F9" s="11">
        <f>SUM(F10:F11)</f>
        <v>4833.7</v>
      </c>
      <c r="G9" s="11"/>
      <c r="H9" s="11">
        <f t="shared" si="2"/>
        <v>5080.2</v>
      </c>
      <c r="I9" s="11">
        <f>SUM(I10:I11)</f>
        <v>5080.2</v>
      </c>
      <c r="J9" s="11"/>
      <c r="K9" s="14">
        <f>I9-F9</f>
        <v>246.5</v>
      </c>
      <c r="L9" s="15">
        <f t="shared" si="3"/>
        <v>0.05099613132796822</v>
      </c>
      <c r="M9" s="11">
        <f t="shared" si="4"/>
        <v>4833.2</v>
      </c>
      <c r="N9" s="11">
        <f>SUM(N10:N11)</f>
        <v>5080.2</v>
      </c>
      <c r="O9" s="11">
        <f>SUM(O10:O11)</f>
        <v>247</v>
      </c>
      <c r="P9" s="14">
        <f t="shared" si="5"/>
        <v>-0.5</v>
      </c>
      <c r="Q9" s="15">
        <f t="shared" si="6"/>
        <v>-9.842132199519704E-05</v>
      </c>
    </row>
    <row r="10" spans="1:17" ht="21" customHeight="1">
      <c r="A10" s="10" t="s">
        <v>19</v>
      </c>
      <c r="B10" s="11">
        <f t="shared" si="0"/>
        <v>3586.551671</v>
      </c>
      <c r="C10" s="11">
        <v>3586.551671</v>
      </c>
      <c r="D10" s="10"/>
      <c r="E10" s="11">
        <f t="shared" si="1"/>
        <v>4678.7</v>
      </c>
      <c r="F10" s="16">
        <v>4678.7</v>
      </c>
      <c r="G10" s="13"/>
      <c r="H10" s="11">
        <f t="shared" si="2"/>
        <v>4885.2</v>
      </c>
      <c r="I10" s="16">
        <f>4845.2+40</f>
        <v>4885.2</v>
      </c>
      <c r="J10" s="13"/>
      <c r="K10" s="14">
        <f>H10-E10</f>
        <v>206.5</v>
      </c>
      <c r="L10" s="15">
        <f t="shared" si="3"/>
        <v>0.044136191677175286</v>
      </c>
      <c r="M10" s="11">
        <f t="shared" si="4"/>
        <v>4638.2</v>
      </c>
      <c r="N10" s="16">
        <f>4845.2+40</f>
        <v>4885.2</v>
      </c>
      <c r="O10" s="13">
        <f>207+40</f>
        <v>247</v>
      </c>
      <c r="P10" s="14">
        <f t="shared" si="5"/>
        <v>-40.5</v>
      </c>
      <c r="Q10" s="15">
        <f t="shared" si="6"/>
        <v>-0.008290346352247605</v>
      </c>
    </row>
    <row r="11" spans="1:17" ht="21" customHeight="1">
      <c r="A11" s="10" t="s">
        <v>20</v>
      </c>
      <c r="B11" s="11">
        <f t="shared" si="0"/>
        <v>434.546169</v>
      </c>
      <c r="C11" s="11">
        <v>434.546169</v>
      </c>
      <c r="D11" s="10"/>
      <c r="E11" s="11">
        <f t="shared" si="1"/>
        <v>155</v>
      </c>
      <c r="F11" s="12">
        <v>155</v>
      </c>
      <c r="G11" s="13"/>
      <c r="H11" s="11">
        <f t="shared" si="2"/>
        <v>195</v>
      </c>
      <c r="I11" s="12">
        <v>195</v>
      </c>
      <c r="J11" s="13"/>
      <c r="K11" s="14">
        <f>I11-F11</f>
        <v>40</v>
      </c>
      <c r="L11" s="15">
        <f t="shared" si="3"/>
        <v>0.25806451612903225</v>
      </c>
      <c r="M11" s="11">
        <f t="shared" si="4"/>
        <v>195</v>
      </c>
      <c r="N11" s="12">
        <v>195</v>
      </c>
      <c r="O11" s="13"/>
      <c r="P11" s="14">
        <f t="shared" si="5"/>
        <v>40</v>
      </c>
      <c r="Q11" s="15">
        <f t="shared" si="6"/>
        <v>0.20512820512820512</v>
      </c>
    </row>
    <row r="12" spans="1:17" ht="15.75">
      <c r="A12" s="45" t="s">
        <v>23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 ht="15.75">
      <c r="A13" s="45" t="s">
        <v>21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ht="15.75">
      <c r="A14" s="47" t="s">
        <v>22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</sheetData>
  <sheetProtection/>
  <mergeCells count="10">
    <mergeCell ref="A12:Q12"/>
    <mergeCell ref="A13:Q13"/>
    <mergeCell ref="A14:Q14"/>
    <mergeCell ref="A4:A5"/>
    <mergeCell ref="A2:Q2"/>
    <mergeCell ref="B4:D4"/>
    <mergeCell ref="E4:G4"/>
    <mergeCell ref="H4:J4"/>
    <mergeCell ref="K4:L4"/>
    <mergeCell ref="M4:Q4"/>
  </mergeCells>
  <printOptions/>
  <pageMargins left="0.75" right="0.75" top="1" bottom="1" header="0.5111111111111111" footer="0.511111111111111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何滢</cp:lastModifiedBy>
  <dcterms:created xsi:type="dcterms:W3CDTF">2012-06-06T01:30:27Z</dcterms:created>
  <dcterms:modified xsi:type="dcterms:W3CDTF">2022-10-13T02:17:39Z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